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995"/>
  </bookViews>
  <sheets>
    <sheet name="Hoja1" sheetId="1" r:id="rId1"/>
    <sheet name="Hoja2" sheetId="2" r:id="rId2"/>
    <sheet name="Hoja3" sheetId="3" r:id="rId3"/>
  </sheets>
  <externalReferences>
    <externalReference r:id="rId4"/>
    <externalReference r:id="rId5"/>
  </externalReferences>
  <definedNames>
    <definedName name="_xlnm.Print_Titles" localSheetId="0">Hoja1!$1:$4</definedName>
  </definedNames>
  <calcPr calcId="144525"/>
</workbook>
</file>

<file path=xl/calcChain.xml><?xml version="1.0" encoding="utf-8"?>
<calcChain xmlns="http://schemas.openxmlformats.org/spreadsheetml/2006/main">
  <c r="F37" i="1" l="1"/>
  <c r="F36" i="1"/>
  <c r="H37" i="1"/>
  <c r="H36" i="1"/>
  <c r="H22" i="1"/>
  <c r="H21" i="1"/>
  <c r="H28" i="1"/>
  <c r="H27" i="1"/>
  <c r="H29" i="1" l="1"/>
  <c r="H24" i="1" l="1"/>
  <c r="H25" i="1"/>
  <c r="H26" i="1" l="1"/>
  <c r="H23" i="1" l="1"/>
  <c r="H19" i="1"/>
  <c r="H18" i="1"/>
  <c r="H20" i="1" l="1"/>
  <c r="H30" i="1" s="1"/>
  <c r="F38" i="1"/>
  <c r="H38" i="1"/>
</calcChain>
</file>

<file path=xl/sharedStrings.xml><?xml version="1.0" encoding="utf-8"?>
<sst xmlns="http://schemas.openxmlformats.org/spreadsheetml/2006/main" count="65" uniqueCount="32">
  <si>
    <t>(ENDEUDAMIENTO NETO)</t>
  </si>
  <si>
    <t>60. Contratación / Colocación de Créditos Bancarios u Otros Instrumentos de Deuda (identificación del Crédito o instrumento) en el periodo.</t>
  </si>
  <si>
    <t>Periodo</t>
  </si>
  <si>
    <t>Contratación / Colocación</t>
  </si>
  <si>
    <t>Fecha</t>
  </si>
  <si>
    <t xml:space="preserve">Institución </t>
  </si>
  <si>
    <t>Monto</t>
  </si>
  <si>
    <t>Tasa de interés</t>
  </si>
  <si>
    <t>Destino</t>
  </si>
  <si>
    <t>N.A.</t>
  </si>
  <si>
    <t>61. Amortización de Créditos Bancarios u Otros Instrumentos de Deuda (identificación del Crédito o instrumento) en el periodo.</t>
  </si>
  <si>
    <t>Amortización</t>
  </si>
  <si>
    <t>Institución Acreditante</t>
  </si>
  <si>
    <t>Banco Interacciones, S.A.</t>
  </si>
  <si>
    <t>Monto Amortizado</t>
  </si>
  <si>
    <t>62. Endeudamiento Neto (identificación del Crédito o instrumento) en el periodo.</t>
  </si>
  <si>
    <t>Endeudamiento Neto</t>
  </si>
  <si>
    <t xml:space="preserve">XI. ESTADO ANALÍTICO DEL EJERCICIO DEL PRESUPUESTO DE EGRESOS </t>
  </si>
  <si>
    <t>Scotiabank Inverlat, S.A.</t>
  </si>
  <si>
    <t>01 de enero 2016 al 31 de marzo de 2016</t>
  </si>
  <si>
    <t>Total Primer Trimestre 2016</t>
  </si>
  <si>
    <t>01 de enero 2016</t>
  </si>
  <si>
    <t>01 de abril 2016 al 30 de junio de 2016</t>
  </si>
  <si>
    <t>Total Segundo Trimestre 2016</t>
  </si>
  <si>
    <t>Total Tercer Trimestre 2016</t>
  </si>
  <si>
    <t>01 de julio 2016 al                                         30 de septiembre de 2016</t>
  </si>
  <si>
    <t>01 de julio 2016 al 30 de septiembre de 2016</t>
  </si>
  <si>
    <t xml:space="preserve">CUARTO TRIMESTRE 2016 </t>
  </si>
  <si>
    <t>Total Cuarto Trimestre 2016</t>
  </si>
  <si>
    <t>01 de octubre 2016 al                                     31 de diciembre de 2016</t>
  </si>
  <si>
    <t>01 de octubre 2016 al 31 de diciembre de 2016</t>
  </si>
  <si>
    <t>31 de diciembre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</si>
</sst>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0"/>
      <color theme="1"/>
      <name val="Calibri"/>
      <family val="2"/>
      <scheme val="minor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0" applyFont="1"/>
    <xf numFmtId="0" fontId="2" fillId="0" borderId="0" xfId="0" applyFont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3" fillId="0" borderId="12" xfId="0" applyFont="1" applyBorder="1" applyAlignment="1">
      <alignment horizontal="center"/>
    </xf>
    <xf numFmtId="0" fontId="3" fillId="0" borderId="6" xfId="0" applyFont="1" applyBorder="1" applyAlignment="1"/>
    <xf numFmtId="0" fontId="3" fillId="0" borderId="13" xfId="0" applyFont="1" applyBorder="1" applyAlignment="1">
      <alignment horizontal="center"/>
    </xf>
    <xf numFmtId="0" fontId="5" fillId="0" borderId="0" xfId="0" applyFont="1" applyBorder="1" applyAlignment="1">
      <alignment horizontal="left" wrapText="1"/>
    </xf>
    <xf numFmtId="44" fontId="2" fillId="0" borderId="0" xfId="0" applyNumberFormat="1" applyFont="1" applyBorder="1" applyAlignment="1">
      <alignment horizontal="center"/>
    </xf>
    <xf numFmtId="44" fontId="0" fillId="0" borderId="0" xfId="0" applyNumberFormat="1"/>
    <xf numFmtId="0" fontId="2" fillId="0" borderId="0" xfId="0" applyFont="1" applyFill="1" applyBorder="1" applyAlignment="1">
      <alignment horizontal="right" vertical="center"/>
    </xf>
    <xf numFmtId="0" fontId="6" fillId="0" borderId="6" xfId="0" applyFont="1" applyBorder="1" applyAlignment="1"/>
    <xf numFmtId="0" fontId="3" fillId="0" borderId="4" xfId="0" applyFont="1" applyBorder="1" applyAlignment="1">
      <alignment horizontal="center"/>
    </xf>
    <xf numFmtId="44" fontId="3" fillId="0" borderId="4" xfId="1" applyFont="1" applyFill="1" applyBorder="1" applyAlignment="1">
      <alignment horizontal="center"/>
    </xf>
    <xf numFmtId="44" fontId="3" fillId="0" borderId="5" xfId="1" applyFont="1" applyFill="1" applyBorder="1" applyAlignment="1">
      <alignment horizontal="center"/>
    </xf>
    <xf numFmtId="0" fontId="3" fillId="0" borderId="22" xfId="0" applyFont="1" applyBorder="1" applyAlignment="1">
      <alignment horizontal="center"/>
    </xf>
    <xf numFmtId="44" fontId="3" fillId="0" borderId="22" xfId="1" applyFont="1" applyFill="1" applyBorder="1" applyAlignment="1">
      <alignment horizontal="center"/>
    </xf>
    <xf numFmtId="44" fontId="3" fillId="0" borderId="23" xfId="1" applyFont="1" applyFill="1" applyBorder="1" applyAlignment="1">
      <alignment horizontal="center"/>
    </xf>
    <xf numFmtId="0" fontId="2" fillId="2" borderId="19" xfId="0" applyFont="1" applyFill="1" applyBorder="1" applyAlignment="1">
      <alignment horizontal="right" vertical="center"/>
    </xf>
    <xf numFmtId="0" fontId="2" fillId="2" borderId="24" xfId="0" applyFont="1" applyFill="1" applyBorder="1" applyAlignment="1">
      <alignment horizontal="right" vertical="center"/>
    </xf>
    <xf numFmtId="0" fontId="2" fillId="2" borderId="25" xfId="0" applyFont="1" applyFill="1" applyBorder="1" applyAlignment="1">
      <alignment horizontal="right" vertical="center"/>
    </xf>
    <xf numFmtId="44" fontId="3" fillId="2" borderId="12" xfId="0" applyNumberFormat="1" applyFont="1" applyFill="1" applyBorder="1" applyAlignment="1">
      <alignment horizontal="center"/>
    </xf>
    <xf numFmtId="44" fontId="3" fillId="2" borderId="13" xfId="0" applyNumberFormat="1" applyFont="1" applyFill="1" applyBorder="1" applyAlignment="1">
      <alignment horizontal="center"/>
    </xf>
    <xf numFmtId="44" fontId="2" fillId="2" borderId="19" xfId="1" applyFont="1" applyFill="1" applyBorder="1" applyAlignment="1">
      <alignment horizontal="center"/>
    </xf>
    <xf numFmtId="44" fontId="2" fillId="2" borderId="28" xfId="1" applyFont="1" applyFill="1" applyBorder="1" applyAlignment="1">
      <alignment horizontal="center"/>
    </xf>
    <xf numFmtId="0" fontId="3" fillId="0" borderId="2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4" fontId="3" fillId="0" borderId="9" xfId="1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44" fontId="3" fillId="0" borderId="4" xfId="1" applyFont="1" applyBorder="1" applyAlignment="1">
      <alignment horizontal="center"/>
    </xf>
    <xf numFmtId="44" fontId="3" fillId="0" borderId="5" xfId="1" applyFont="1" applyBorder="1" applyAlignment="1">
      <alignment horizontal="center"/>
    </xf>
    <xf numFmtId="44" fontId="3" fillId="0" borderId="22" xfId="1" applyFont="1" applyBorder="1" applyAlignment="1">
      <alignment horizontal="center"/>
    </xf>
    <xf numFmtId="44" fontId="3" fillId="0" borderId="23" xfId="1" applyFont="1" applyBorder="1" applyAlignment="1">
      <alignment horizontal="center"/>
    </xf>
    <xf numFmtId="0" fontId="5" fillId="0" borderId="0" xfId="0" applyFont="1" applyBorder="1" applyAlignment="1">
      <alignment horizontal="left" vertical="top" wrapText="1"/>
    </xf>
    <xf numFmtId="44" fontId="2" fillId="2" borderId="6" xfId="1" applyFont="1" applyFill="1" applyBorder="1" applyAlignment="1">
      <alignment horizontal="center"/>
    </xf>
    <xf numFmtId="44" fontId="2" fillId="2" borderId="27" xfId="1" applyFont="1" applyFill="1" applyBorder="1" applyAlignment="1">
      <alignment horizontal="center"/>
    </xf>
    <xf numFmtId="0" fontId="3" fillId="0" borderId="2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top"/>
    </xf>
    <xf numFmtId="0" fontId="2" fillId="2" borderId="22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44" fontId="3" fillId="0" borderId="9" xfId="1" applyFont="1" applyFill="1" applyBorder="1" applyAlignment="1">
      <alignment horizontal="center"/>
    </xf>
    <xf numFmtId="44" fontId="3" fillId="0" borderId="10" xfId="1" applyFont="1" applyFill="1" applyBorder="1" applyAlignment="1">
      <alignment horizontal="center"/>
    </xf>
    <xf numFmtId="0" fontId="3" fillId="0" borderId="20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9525</xdr:rowOff>
    </xdr:from>
    <xdr:to>
      <xdr:col>2</xdr:col>
      <xdr:colOff>215715</xdr:colOff>
      <xdr:row>2</xdr:row>
      <xdr:rowOff>200025</xdr:rowOff>
    </xdr:to>
    <xdr:pic>
      <xdr:nvPicPr>
        <xdr:cNvPr id="4" name="3 Imagen" descr="Logo Tesoreri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9525"/>
          <a:ext cx="1854014" cy="609600"/>
        </a:xfrm>
        <a:prstGeom prst="rect">
          <a:avLst/>
        </a:prstGeom>
      </xdr:spPr>
    </xdr:pic>
    <xdr:clientData/>
  </xdr:twoCellAnchor>
  <xdr:twoCellAnchor>
    <xdr:from>
      <xdr:col>8</xdr:col>
      <xdr:colOff>466725</xdr:colOff>
      <xdr:row>0</xdr:row>
      <xdr:rowOff>0</xdr:rowOff>
    </xdr:from>
    <xdr:to>
      <xdr:col>9</xdr:col>
      <xdr:colOff>779296</xdr:colOff>
      <xdr:row>3</xdr:row>
      <xdr:rowOff>28575</xdr:rowOff>
    </xdr:to>
    <xdr:pic>
      <xdr:nvPicPr>
        <xdr:cNvPr id="1026" name="Picture 2" descr="Esloga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019925" y="0"/>
          <a:ext cx="1131721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esktop\BIANCA\admon%202014-2018\Deuda%20P&#250;blica\Reporte%20de%20pago%20de%20Deuda%20580mdp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esktop\BIANCA\admon%202014-2018\Deuda%20P&#250;blica\Reporte%20de%20Pago%20de%20Deuda%20135mdp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80"/>
      <sheetName val="580 (ajuste)"/>
      <sheetName val="580 (ajuste PRESUPUESTO)"/>
      <sheetName val="580 (REAL)"/>
    </sheetNames>
    <sheetDataSet>
      <sheetData sheetId="0" refreshError="1"/>
      <sheetData sheetId="1" refreshError="1"/>
      <sheetData sheetId="2" refreshError="1"/>
      <sheetData sheetId="3">
        <row r="11">
          <cell r="F11">
            <v>2854467.7</v>
          </cell>
        </row>
        <row r="12">
          <cell r="F12">
            <v>2883310.38</v>
          </cell>
        </row>
        <row r="13">
          <cell r="F13">
            <v>2912444.51</v>
          </cell>
        </row>
        <row r="14">
          <cell r="F14">
            <v>2941873.01</v>
          </cell>
        </row>
        <row r="15">
          <cell r="F15">
            <v>2971598.87</v>
          </cell>
        </row>
        <row r="16">
          <cell r="F16">
            <v>3001625.1</v>
          </cell>
        </row>
        <row r="17">
          <cell r="F17">
            <v>3031954.72</v>
          </cell>
        </row>
        <row r="18">
          <cell r="F18">
            <v>3062590.8</v>
          </cell>
        </row>
        <row r="19">
          <cell r="F19">
            <v>3093536.44</v>
          </cell>
        </row>
        <row r="20">
          <cell r="F20">
            <v>3124794.77</v>
          </cell>
        </row>
        <row r="21">
          <cell r="F21">
            <v>3156368.95</v>
          </cell>
        </row>
        <row r="22">
          <cell r="D22">
            <v>393658152.44999999</v>
          </cell>
          <cell r="F22">
            <v>3188262.16</v>
          </cell>
        </row>
        <row r="29">
          <cell r="D29">
            <v>429880979.86000001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5 BANCOMER"/>
      <sheetName val="135 SCOTIABANK"/>
      <sheetName val="135 SCOTIABANK (aj. pres, y tii"/>
      <sheetName val="135 SCOTIABANK (aj. pres real)"/>
      <sheetName val="AHORRO ACUMULADO REFINAN"/>
    </sheetNames>
    <sheetDataSet>
      <sheetData sheetId="0" refreshError="1"/>
      <sheetData sheetId="1" refreshError="1"/>
      <sheetData sheetId="2" refreshError="1"/>
      <sheetData sheetId="3">
        <row r="11">
          <cell r="F11">
            <v>660154</v>
          </cell>
        </row>
        <row r="12">
          <cell r="F12">
            <v>663867</v>
          </cell>
        </row>
        <row r="13">
          <cell r="F13">
            <v>667601</v>
          </cell>
        </row>
        <row r="14">
          <cell r="F14">
            <v>671357</v>
          </cell>
        </row>
        <row r="15">
          <cell r="F15">
            <v>675133</v>
          </cell>
        </row>
        <row r="16">
          <cell r="F16">
            <v>678931</v>
          </cell>
        </row>
        <row r="17">
          <cell r="F17">
            <v>682750</v>
          </cell>
        </row>
        <row r="18">
          <cell r="F18">
            <v>686590</v>
          </cell>
        </row>
        <row r="19">
          <cell r="F19">
            <v>690452</v>
          </cell>
        </row>
        <row r="20">
          <cell r="F20">
            <v>694336</v>
          </cell>
        </row>
        <row r="21">
          <cell r="F21">
            <v>698242</v>
          </cell>
        </row>
        <row r="22">
          <cell r="D22">
            <v>95674082</v>
          </cell>
          <cell r="F22">
            <v>702169</v>
          </cell>
        </row>
        <row r="27">
          <cell r="D27">
            <v>103845664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zoomScaleNormal="100" workbookViewId="0">
      <selection activeCell="B12" sqref="B12"/>
    </sheetView>
  </sheetViews>
  <sheetFormatPr baseColWidth="10" defaultRowHeight="15" x14ac:dyDescent="0.25"/>
  <cols>
    <col min="7" max="7" width="10.85546875" customWidth="1"/>
    <col min="8" max="8" width="13.140625" customWidth="1"/>
  </cols>
  <sheetData>
    <row r="1" spans="1:10" ht="16.5" x14ac:dyDescent="0.3">
      <c r="A1" s="44" t="s">
        <v>17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ht="16.5" x14ac:dyDescent="0.3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</row>
    <row r="3" spans="1:10" ht="16.5" x14ac:dyDescent="0.3">
      <c r="A3" s="44" t="s">
        <v>27</v>
      </c>
      <c r="B3" s="44"/>
      <c r="C3" s="44"/>
      <c r="D3" s="44"/>
      <c r="E3" s="44"/>
      <c r="F3" s="44"/>
      <c r="G3" s="44"/>
      <c r="H3" s="44"/>
      <c r="I3" s="44"/>
      <c r="J3" s="44"/>
    </row>
    <row r="4" spans="1:10" ht="16.5" x14ac:dyDescent="0.3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16.5" x14ac:dyDescent="0.3">
      <c r="A5" s="2" t="s">
        <v>1</v>
      </c>
    </row>
    <row r="6" spans="1:10" ht="15.75" thickBot="1" x14ac:dyDescent="0.3"/>
    <row r="7" spans="1:10" ht="16.5" x14ac:dyDescent="0.3">
      <c r="B7" s="47" t="s">
        <v>2</v>
      </c>
      <c r="C7" s="48"/>
      <c r="D7" s="49"/>
      <c r="E7" s="45" t="s">
        <v>3</v>
      </c>
      <c r="F7" s="45"/>
      <c r="G7" s="45"/>
      <c r="H7" s="45"/>
      <c r="I7" s="46"/>
    </row>
    <row r="8" spans="1:10" ht="17.25" thickBot="1" x14ac:dyDescent="0.35">
      <c r="B8" s="50"/>
      <c r="C8" s="51"/>
      <c r="D8" s="52"/>
      <c r="E8" s="3" t="s">
        <v>4</v>
      </c>
      <c r="F8" s="3" t="s">
        <v>5</v>
      </c>
      <c r="G8" s="3" t="s">
        <v>6</v>
      </c>
      <c r="H8" s="3" t="s">
        <v>7</v>
      </c>
      <c r="I8" s="4" t="s">
        <v>8</v>
      </c>
    </row>
    <row r="9" spans="1:10" ht="16.5" customHeight="1" thickBot="1" x14ac:dyDescent="0.35">
      <c r="B9" s="8" t="s">
        <v>19</v>
      </c>
      <c r="C9" s="5"/>
      <c r="D9" s="6"/>
      <c r="E9" s="7" t="s">
        <v>9</v>
      </c>
      <c r="F9" s="7" t="s">
        <v>9</v>
      </c>
      <c r="G9" s="7" t="s">
        <v>9</v>
      </c>
      <c r="H9" s="7" t="s">
        <v>9</v>
      </c>
      <c r="I9" s="9" t="s">
        <v>9</v>
      </c>
    </row>
    <row r="10" spans="1:10" ht="16.5" customHeight="1" thickBot="1" x14ac:dyDescent="0.35">
      <c r="B10" s="8" t="s">
        <v>22</v>
      </c>
      <c r="C10" s="5"/>
      <c r="D10" s="6"/>
      <c r="E10" s="7" t="s">
        <v>9</v>
      </c>
      <c r="F10" s="7" t="s">
        <v>9</v>
      </c>
      <c r="G10" s="7" t="s">
        <v>9</v>
      </c>
      <c r="H10" s="7" t="s">
        <v>9</v>
      </c>
      <c r="I10" s="9" t="s">
        <v>9</v>
      </c>
    </row>
    <row r="11" spans="1:10" ht="16.5" customHeight="1" thickBot="1" x14ac:dyDescent="0.35">
      <c r="B11" s="14" t="s">
        <v>26</v>
      </c>
      <c r="C11" s="5"/>
      <c r="D11" s="6"/>
      <c r="E11" s="7" t="s">
        <v>9</v>
      </c>
      <c r="F11" s="7" t="s">
        <v>9</v>
      </c>
      <c r="G11" s="7" t="s">
        <v>9</v>
      </c>
      <c r="H11" s="7" t="s">
        <v>9</v>
      </c>
      <c r="I11" s="9" t="s">
        <v>9</v>
      </c>
    </row>
    <row r="12" spans="1:10" ht="16.5" customHeight="1" thickBot="1" x14ac:dyDescent="0.35">
      <c r="B12" s="14" t="s">
        <v>30</v>
      </c>
      <c r="C12" s="5"/>
      <c r="D12" s="6"/>
      <c r="E12" s="7" t="s">
        <v>9</v>
      </c>
      <c r="F12" s="7" t="s">
        <v>9</v>
      </c>
      <c r="G12" s="7" t="s">
        <v>9</v>
      </c>
      <c r="H12" s="7" t="s">
        <v>9</v>
      </c>
      <c r="I12" s="9" t="s">
        <v>9</v>
      </c>
    </row>
    <row r="13" spans="1:10" ht="12.75" customHeight="1" x14ac:dyDescent="0.25">
      <c r="B13" s="10"/>
      <c r="C13" s="10"/>
      <c r="D13" s="10"/>
      <c r="E13" s="10"/>
      <c r="F13" s="10"/>
      <c r="G13" s="10"/>
      <c r="H13" s="10"/>
      <c r="I13" s="10"/>
    </row>
    <row r="14" spans="1:10" ht="16.5" x14ac:dyDescent="0.3">
      <c r="A14" s="2" t="s">
        <v>10</v>
      </c>
    </row>
    <row r="15" spans="1:10" ht="15.75" thickBot="1" x14ac:dyDescent="0.3"/>
    <row r="16" spans="1:10" ht="16.350000000000001" customHeight="1" x14ac:dyDescent="0.3">
      <c r="B16" s="47" t="s">
        <v>2</v>
      </c>
      <c r="C16" s="48"/>
      <c r="D16" s="49"/>
      <c r="E16" s="45" t="s">
        <v>11</v>
      </c>
      <c r="F16" s="45"/>
      <c r="G16" s="45"/>
      <c r="H16" s="45"/>
      <c r="I16" s="46"/>
    </row>
    <row r="17" spans="1:10" ht="16.350000000000001" customHeight="1" thickBot="1" x14ac:dyDescent="0.35">
      <c r="B17" s="50"/>
      <c r="C17" s="51"/>
      <c r="D17" s="52"/>
      <c r="E17" s="39" t="s">
        <v>12</v>
      </c>
      <c r="F17" s="40"/>
      <c r="G17" s="41"/>
      <c r="H17" s="39" t="s">
        <v>14</v>
      </c>
      <c r="I17" s="42"/>
    </row>
    <row r="18" spans="1:10" ht="16.350000000000001" customHeight="1" x14ac:dyDescent="0.3">
      <c r="B18" s="28" t="s">
        <v>19</v>
      </c>
      <c r="C18" s="29"/>
      <c r="D18" s="29"/>
      <c r="E18" s="15" t="s">
        <v>13</v>
      </c>
      <c r="F18" s="15"/>
      <c r="G18" s="15"/>
      <c r="H18" s="53">
        <f>+'[1]580 (REAL)'!$F$11+'[1]580 (REAL)'!$F$12+'[1]580 (REAL)'!$F$13</f>
        <v>8650222.5899999999</v>
      </c>
      <c r="I18" s="54"/>
    </row>
    <row r="19" spans="1:10" ht="16.350000000000001" customHeight="1" thickBot="1" x14ac:dyDescent="0.35">
      <c r="B19" s="30"/>
      <c r="C19" s="31"/>
      <c r="D19" s="31"/>
      <c r="E19" s="18" t="s">
        <v>18</v>
      </c>
      <c r="F19" s="18"/>
      <c r="G19" s="18"/>
      <c r="H19" s="55">
        <f>+'[2]135 SCOTIABANK (aj. pres real)'!$F$11+'[2]135 SCOTIABANK (aj. pres real)'!$F$12+'[2]135 SCOTIABANK (aj. pres real)'!$F$13</f>
        <v>1991622</v>
      </c>
      <c r="I19" s="56"/>
    </row>
    <row r="20" spans="1:10" ht="16.350000000000001" customHeight="1" thickBot="1" x14ac:dyDescent="0.35">
      <c r="B20" s="21" t="s">
        <v>20</v>
      </c>
      <c r="C20" s="22"/>
      <c r="D20" s="22"/>
      <c r="E20" s="22"/>
      <c r="F20" s="22"/>
      <c r="G20" s="23"/>
      <c r="H20" s="24">
        <f>SUM(H18:I19)</f>
        <v>10641844.59</v>
      </c>
      <c r="I20" s="25"/>
    </row>
    <row r="21" spans="1:10" ht="16.350000000000001" customHeight="1" x14ac:dyDescent="0.3">
      <c r="B21" s="28" t="s">
        <v>22</v>
      </c>
      <c r="C21" s="29"/>
      <c r="D21" s="29"/>
      <c r="E21" s="15" t="s">
        <v>13</v>
      </c>
      <c r="F21" s="15"/>
      <c r="G21" s="15"/>
      <c r="H21" s="16">
        <f>+'[1]580 (REAL)'!$F$14+'[1]580 (REAL)'!$F$15+'[1]580 (REAL)'!$F$16</f>
        <v>8915096.9800000004</v>
      </c>
      <c r="I21" s="17"/>
    </row>
    <row r="22" spans="1:10" ht="16.350000000000001" customHeight="1" thickBot="1" x14ac:dyDescent="0.35">
      <c r="B22" s="30"/>
      <c r="C22" s="31"/>
      <c r="D22" s="31"/>
      <c r="E22" s="18" t="s">
        <v>18</v>
      </c>
      <c r="F22" s="18"/>
      <c r="G22" s="18"/>
      <c r="H22" s="19">
        <f>+'[2]135 SCOTIABANK (aj. pres real)'!$F$14+'[2]135 SCOTIABANK (aj. pres real)'!$F$15+'[2]135 SCOTIABANK (aj. pres real)'!$F$16</f>
        <v>2025421</v>
      </c>
      <c r="I22" s="20"/>
    </row>
    <row r="23" spans="1:10" ht="16.350000000000001" customHeight="1" thickBot="1" x14ac:dyDescent="0.35">
      <c r="B23" s="21" t="s">
        <v>23</v>
      </c>
      <c r="C23" s="22"/>
      <c r="D23" s="22"/>
      <c r="E23" s="22"/>
      <c r="F23" s="22"/>
      <c r="G23" s="23"/>
      <c r="H23" s="24">
        <f>SUM(H21:I22)</f>
        <v>10940517.98</v>
      </c>
      <c r="I23" s="25"/>
    </row>
    <row r="24" spans="1:10" ht="16.350000000000001" customHeight="1" x14ac:dyDescent="0.3">
      <c r="B24" s="32" t="s">
        <v>25</v>
      </c>
      <c r="C24" s="33"/>
      <c r="D24" s="34"/>
      <c r="E24" s="15" t="s">
        <v>13</v>
      </c>
      <c r="F24" s="15"/>
      <c r="G24" s="15"/>
      <c r="H24" s="16">
        <f>+'[1]580 (REAL)'!$F$17+'[1]580 (REAL)'!$F$18+'[1]580 (REAL)'!$F$19</f>
        <v>9188081.959999999</v>
      </c>
      <c r="I24" s="17"/>
    </row>
    <row r="25" spans="1:10" ht="16.350000000000001" customHeight="1" thickBot="1" x14ac:dyDescent="0.35">
      <c r="B25" s="35"/>
      <c r="C25" s="36"/>
      <c r="D25" s="37"/>
      <c r="E25" s="18" t="s">
        <v>18</v>
      </c>
      <c r="F25" s="18"/>
      <c r="G25" s="18"/>
      <c r="H25" s="19">
        <f>+'[2]135 SCOTIABANK (aj. pres real)'!$F$17+'[2]135 SCOTIABANK (aj. pres real)'!$F$18+'[2]135 SCOTIABANK (aj. pres real)'!$F$19</f>
        <v>2059792</v>
      </c>
      <c r="I25" s="20"/>
    </row>
    <row r="26" spans="1:10" ht="16.350000000000001" customHeight="1" thickBot="1" x14ac:dyDescent="0.35">
      <c r="B26" s="21" t="s">
        <v>24</v>
      </c>
      <c r="C26" s="22"/>
      <c r="D26" s="22"/>
      <c r="E26" s="22"/>
      <c r="F26" s="22"/>
      <c r="G26" s="23"/>
      <c r="H26" s="24">
        <f>SUM(H24:I25)</f>
        <v>11247873.959999999</v>
      </c>
      <c r="I26" s="25"/>
    </row>
    <row r="27" spans="1:10" ht="16.350000000000001" customHeight="1" x14ac:dyDescent="0.3">
      <c r="B27" s="32" t="s">
        <v>29</v>
      </c>
      <c r="C27" s="33"/>
      <c r="D27" s="34"/>
      <c r="E27" s="15" t="s">
        <v>13</v>
      </c>
      <c r="F27" s="15"/>
      <c r="G27" s="15"/>
      <c r="H27" s="16">
        <f>+'[1]580 (REAL)'!$F$20+'[1]580 (REAL)'!$F$21+'[1]580 (REAL)'!$F$22</f>
        <v>9469425.8800000008</v>
      </c>
      <c r="I27" s="17"/>
    </row>
    <row r="28" spans="1:10" ht="16.350000000000001" customHeight="1" thickBot="1" x14ac:dyDescent="0.35">
      <c r="B28" s="35"/>
      <c r="C28" s="36"/>
      <c r="D28" s="37"/>
      <c r="E28" s="18" t="s">
        <v>18</v>
      </c>
      <c r="F28" s="18"/>
      <c r="G28" s="18"/>
      <c r="H28" s="19">
        <f>+'[2]135 SCOTIABANK (aj. pres real)'!$F$20+'[2]135 SCOTIABANK (aj. pres real)'!$F$21+'[2]135 SCOTIABANK (aj. pres real)'!$F$22</f>
        <v>2094747</v>
      </c>
      <c r="I28" s="20"/>
    </row>
    <row r="29" spans="1:10" ht="16.350000000000001" customHeight="1" thickBot="1" x14ac:dyDescent="0.35">
      <c r="B29" s="21" t="s">
        <v>28</v>
      </c>
      <c r="C29" s="22"/>
      <c r="D29" s="22"/>
      <c r="E29" s="22"/>
      <c r="F29" s="22"/>
      <c r="G29" s="23"/>
      <c r="H29" s="24">
        <f>SUM(H27:I28)</f>
        <v>11564172.880000001</v>
      </c>
      <c r="I29" s="25"/>
    </row>
    <row r="30" spans="1:10" ht="16.350000000000001" customHeight="1" thickBot="1" x14ac:dyDescent="0.35">
      <c r="B30" s="13"/>
      <c r="C30" s="13"/>
      <c r="D30" s="13"/>
      <c r="E30" s="13"/>
      <c r="F30" s="13"/>
      <c r="G30" s="13"/>
      <c r="H30" s="26">
        <f>+H20+H23+H26+H29</f>
        <v>44394409.410000004</v>
      </c>
      <c r="I30" s="27"/>
    </row>
    <row r="31" spans="1:10" ht="16.5" x14ac:dyDescent="0.3">
      <c r="B31" s="57"/>
      <c r="C31" s="57"/>
      <c r="D31" s="57"/>
      <c r="E31" s="57"/>
      <c r="F31" s="57"/>
      <c r="G31" s="57"/>
      <c r="H31" s="11"/>
      <c r="I31" s="11"/>
      <c r="J31" s="12"/>
    </row>
    <row r="32" spans="1:10" ht="16.5" x14ac:dyDescent="0.3">
      <c r="A32" s="2" t="s">
        <v>15</v>
      </c>
    </row>
    <row r="33" spans="2:9" ht="15.75" thickBot="1" x14ac:dyDescent="0.3"/>
    <row r="34" spans="2:9" ht="16.5" x14ac:dyDescent="0.3">
      <c r="B34" s="64" t="s">
        <v>2</v>
      </c>
      <c r="C34" s="65"/>
      <c r="D34" s="45" t="s">
        <v>16</v>
      </c>
      <c r="E34" s="45"/>
      <c r="F34" s="45"/>
      <c r="G34" s="45"/>
      <c r="H34" s="45"/>
      <c r="I34" s="46"/>
    </row>
    <row r="35" spans="2:9" ht="17.25" thickBot="1" x14ac:dyDescent="0.35">
      <c r="B35" s="66"/>
      <c r="C35" s="67"/>
      <c r="D35" s="68" t="s">
        <v>12</v>
      </c>
      <c r="E35" s="68"/>
      <c r="F35" s="69" t="s">
        <v>21</v>
      </c>
      <c r="G35" s="69"/>
      <c r="H35" s="69" t="s">
        <v>31</v>
      </c>
      <c r="I35" s="70"/>
    </row>
    <row r="36" spans="2:9" ht="16.5" x14ac:dyDescent="0.3">
      <c r="B36" s="60" t="s">
        <v>29</v>
      </c>
      <c r="C36" s="61"/>
      <c r="D36" s="73" t="s">
        <v>13</v>
      </c>
      <c r="E36" s="74"/>
      <c r="F36" s="53">
        <f>+'[1]580 (REAL)'!$D$29</f>
        <v>429880979.86000001</v>
      </c>
      <c r="G36" s="53"/>
      <c r="H36" s="16">
        <f>+'[1]580 (REAL)'!$D$22</f>
        <v>393658152.44999999</v>
      </c>
      <c r="I36" s="17"/>
    </row>
    <row r="37" spans="2:9" ht="17.25" thickBot="1" x14ac:dyDescent="0.35">
      <c r="B37" s="62"/>
      <c r="C37" s="63"/>
      <c r="D37" s="75" t="s">
        <v>18</v>
      </c>
      <c r="E37" s="76"/>
      <c r="F37" s="38">
        <f>+'[2]135 SCOTIABANK (aj. pres real)'!$D$27</f>
        <v>103845664</v>
      </c>
      <c r="G37" s="38"/>
      <c r="H37" s="71">
        <f>+'[2]135 SCOTIABANK (aj. pres real)'!$D$22</f>
        <v>95674082</v>
      </c>
      <c r="I37" s="72"/>
    </row>
    <row r="38" spans="2:9" ht="17.25" thickBot="1" x14ac:dyDescent="0.35">
      <c r="B38" s="1"/>
      <c r="C38" s="1"/>
      <c r="D38" s="1"/>
      <c r="E38" s="1"/>
      <c r="F38" s="58">
        <f>SUM(F36:G37)</f>
        <v>533726643.86000001</v>
      </c>
      <c r="G38" s="59"/>
      <c r="H38" s="58">
        <f>SUM(H36:I37)</f>
        <v>489332234.44999999</v>
      </c>
      <c r="I38" s="59"/>
    </row>
    <row r="39" spans="2:9" ht="16.5" x14ac:dyDescent="0.3">
      <c r="B39" s="1"/>
      <c r="C39" s="1"/>
      <c r="D39" s="1"/>
      <c r="E39" s="1"/>
      <c r="F39" s="1"/>
      <c r="G39" s="1"/>
      <c r="H39" s="1"/>
      <c r="I39" s="1"/>
    </row>
  </sheetData>
  <mergeCells count="54">
    <mergeCell ref="B31:G31"/>
    <mergeCell ref="B16:D17"/>
    <mergeCell ref="E16:I16"/>
    <mergeCell ref="H38:I38"/>
    <mergeCell ref="B36:C37"/>
    <mergeCell ref="B34:C35"/>
    <mergeCell ref="D34:I34"/>
    <mergeCell ref="D35:E35"/>
    <mergeCell ref="H35:I35"/>
    <mergeCell ref="H36:I36"/>
    <mergeCell ref="H37:I37"/>
    <mergeCell ref="D36:E36"/>
    <mergeCell ref="F38:G38"/>
    <mergeCell ref="D37:E37"/>
    <mergeCell ref="F35:G35"/>
    <mergeCell ref="F36:G36"/>
    <mergeCell ref="F37:G37"/>
    <mergeCell ref="E17:G17"/>
    <mergeCell ref="H17:I17"/>
    <mergeCell ref="A4:J4"/>
    <mergeCell ref="A1:J1"/>
    <mergeCell ref="A2:J2"/>
    <mergeCell ref="A3:J3"/>
    <mergeCell ref="E7:I7"/>
    <mergeCell ref="B7:D8"/>
    <mergeCell ref="H20:I20"/>
    <mergeCell ref="B20:G20"/>
    <mergeCell ref="B18:D19"/>
    <mergeCell ref="E18:G18"/>
    <mergeCell ref="H18:I18"/>
    <mergeCell ref="E19:G19"/>
    <mergeCell ref="H19:I19"/>
    <mergeCell ref="B23:G23"/>
    <mergeCell ref="H23:I23"/>
    <mergeCell ref="H30:I30"/>
    <mergeCell ref="B21:D22"/>
    <mergeCell ref="E21:G21"/>
    <mergeCell ref="H21:I21"/>
    <mergeCell ref="E22:G22"/>
    <mergeCell ref="H22:I22"/>
    <mergeCell ref="B24:D25"/>
    <mergeCell ref="E24:G24"/>
    <mergeCell ref="H24:I24"/>
    <mergeCell ref="E25:G25"/>
    <mergeCell ref="H25:I25"/>
    <mergeCell ref="B26:G26"/>
    <mergeCell ref="H26:I26"/>
    <mergeCell ref="B27:D28"/>
    <mergeCell ref="E27:G27"/>
    <mergeCell ref="H27:I27"/>
    <mergeCell ref="E28:G28"/>
    <mergeCell ref="H28:I28"/>
    <mergeCell ref="B29:G29"/>
    <mergeCell ref="H29:I29"/>
  </mergeCells>
  <pageMargins left="0.70866141732283472" right="0.70866141732283472" top="0.31496062992125984" bottom="0.74803149606299213" header="0.31496062992125984" footer="0.31496062992125984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Bianca</dc:creator>
  <cp:lastModifiedBy>usuario</cp:lastModifiedBy>
  <cp:lastPrinted>2017-01-11T20:15:27Z</cp:lastPrinted>
  <dcterms:created xsi:type="dcterms:W3CDTF">2015-08-03T15:44:39Z</dcterms:created>
  <dcterms:modified xsi:type="dcterms:W3CDTF">2017-01-17T20:35:28Z</dcterms:modified>
</cp:coreProperties>
</file>